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2023\MBKM\"/>
    </mc:Choice>
  </mc:AlternateContent>
  <xr:revisionPtr revIDLastSave="0" documentId="13_ncr:1_{FA9B549A-490D-48E5-B1FD-9978615E845E}" xr6:coauthVersionLast="4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ades" sheetId="1" r:id="rId1"/>
    <sheet name="Mata kuliah" sheetId="2" r:id="rId2"/>
  </sheets>
  <calcPr calcId="181029"/>
</workbook>
</file>

<file path=xl/calcChain.xml><?xml version="1.0" encoding="utf-8"?>
<calcChain xmlns="http://schemas.openxmlformats.org/spreadsheetml/2006/main">
  <c r="A1" i="2" l="1"/>
  <c r="Q23" i="1"/>
  <c r="P23" i="1"/>
  <c r="L22" i="1"/>
  <c r="M22" i="1"/>
  <c r="N22" i="1"/>
  <c r="O22" i="1"/>
  <c r="P22" i="1"/>
  <c r="Q22" i="1"/>
  <c r="O23" i="1"/>
  <c r="I668" i="1"/>
  <c r="H668" i="1" l="1"/>
  <c r="K23" i="1" l="1"/>
  <c r="G668" i="1"/>
  <c r="R23" i="1" l="1"/>
  <c r="M23" i="1"/>
  <c r="L23" i="1"/>
  <c r="F668" i="1"/>
  <c r="K22" i="1"/>
  <c r="E668" i="1"/>
  <c r="C668" i="1"/>
  <c r="D668" i="1"/>
  <c r="N23" i="1"/>
</calcChain>
</file>

<file path=xl/sharedStrings.xml><?xml version="1.0" encoding="utf-8"?>
<sst xmlns="http://schemas.openxmlformats.org/spreadsheetml/2006/main" count="22" uniqueCount="20">
  <si>
    <t>rata-rata</t>
  </si>
  <si>
    <t>Matakuliah</t>
  </si>
  <si>
    <t>Nama</t>
  </si>
  <si>
    <t>CPMK 01</t>
  </si>
  <si>
    <t>CPMK 02</t>
  </si>
  <si>
    <t>CPMK 03</t>
  </si>
  <si>
    <t>CPMK 04</t>
  </si>
  <si>
    <t>CPMK</t>
  </si>
  <si>
    <t>Nilai</t>
  </si>
  <si>
    <t>Keterangan</t>
  </si>
  <si>
    <t>NIM</t>
  </si>
  <si>
    <t>CPMK 05</t>
  </si>
  <si>
    <t>CPMK 06</t>
  </si>
  <si>
    <t>CPMK 07</t>
  </si>
  <si>
    <t>A</t>
  </si>
  <si>
    <t>B</t>
  </si>
  <si>
    <t>C</t>
  </si>
  <si>
    <t>D</t>
  </si>
  <si>
    <t>Analisis Real (El Hadi)</t>
  </si>
  <si>
    <t>Nama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</si>
</sst>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6"/>
      <color rgb="FF0070C0"/>
      <name val="Arial Blac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/>
    <xf numFmtId="2" fontId="0" fillId="0" borderId="0" xfId="0" applyNumberFormat="1"/>
    <xf numFmtId="49" fontId="2" fillId="2" borderId="1" xfId="0" applyNumberFormat="1" applyFont="1" applyFill="1" applyBorder="1"/>
    <xf numFmtId="0" fontId="2" fillId="0" borderId="1" xfId="0" applyFont="1" applyBorder="1"/>
    <xf numFmtId="49" fontId="2" fillId="4" borderId="1" xfId="0" applyNumberFormat="1" applyFont="1" applyFill="1" applyBorder="1"/>
    <xf numFmtId="2" fontId="5" fillId="0" borderId="1" xfId="0" applyNumberFormat="1" applyFont="1" applyBorder="1"/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/>
    <xf numFmtId="0" fontId="0" fillId="0" borderId="4" xfId="0" applyBorder="1"/>
    <xf numFmtId="49" fontId="2" fillId="0" borderId="2" xfId="0" applyNumberFormat="1" applyFont="1" applyBorder="1"/>
    <xf numFmtId="2" fontId="5" fillId="0" borderId="2" xfId="0" applyNumberFormat="1" applyFont="1" applyBorder="1"/>
    <xf numFmtId="0" fontId="0" fillId="0" borderId="2" xfId="0" applyBorder="1"/>
    <xf numFmtId="0" fontId="3" fillId="3" borderId="2" xfId="0" applyFont="1" applyFill="1" applyBorder="1"/>
    <xf numFmtId="0" fontId="2" fillId="0" borderId="2" xfId="0" applyFont="1" applyBorder="1"/>
    <xf numFmtId="0" fontId="1" fillId="0" borderId="2" xfId="0" applyFont="1" applyBorder="1"/>
    <xf numFmtId="49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vertical="center" textRotation="90"/>
    </xf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Grades!$K$21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Grades!$K$22:$P$22</c:f>
              <c:strCache>
                <c:ptCount val="6"/>
                <c:pt idx="0">
                  <c:v>CPMK 01</c:v>
                </c:pt>
                <c:pt idx="1">
                  <c:v>CPMK 02</c:v>
                </c:pt>
                <c:pt idx="2">
                  <c:v>CPMK 03</c:v>
                </c:pt>
                <c:pt idx="3">
                  <c:v>CPMK 04</c:v>
                </c:pt>
                <c:pt idx="4">
                  <c:v>CPMK 05</c:v>
                </c:pt>
                <c:pt idx="5">
                  <c:v>CPMK 06</c:v>
                </c:pt>
              </c:strCache>
            </c:strRef>
          </c:cat>
          <c:val>
            <c:numRef>
              <c:f>Grades!$K$23:$P$23</c:f>
              <c:numCache>
                <c:formatCode>0.00</c:formatCode>
                <c:ptCount val="6"/>
                <c:pt idx="0">
                  <c:v>100</c:v>
                </c:pt>
                <c:pt idx="1">
                  <c:v>98.68</c:v>
                </c:pt>
                <c:pt idx="2">
                  <c:v>97</c:v>
                </c:pt>
                <c:pt idx="3">
                  <c:v>97</c:v>
                </c:pt>
                <c:pt idx="4">
                  <c:v>98.68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4238-B77C-7736FC51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66740560"/>
        <c:axId val="1966734576"/>
      </c:barChart>
      <c:catAx>
        <c:axId val="196674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4576"/>
        <c:crosses val="autoZero"/>
        <c:auto val="1"/>
        <c:lblAlgn val="ctr"/>
        <c:lblOffset val="100"/>
        <c:noMultiLvlLbl val="0"/>
      </c:catAx>
      <c:valAx>
        <c:axId val="1966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0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310089570517921"/>
          <c:y val="0.16947104934266363"/>
          <c:w val="0.56216641126443545"/>
          <c:h val="0.75694525361583787"/>
        </c:manualLayout>
      </c:layout>
      <c:radarChart>
        <c:radarStyle val="marker"/>
        <c:varyColors val="0"/>
        <c:ser>
          <c:idx val="0"/>
          <c:order val="0"/>
          <c:tx>
            <c:strRef>
              <c:f>Grades!$K$21</c:f>
              <c:strCache>
                <c:ptCount val="1"/>
                <c:pt idx="0">
                  <c:v>A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Grades!$K$22:$P$22</c:f>
              <c:strCache>
                <c:ptCount val="6"/>
                <c:pt idx="0">
                  <c:v>CPMK 01</c:v>
                </c:pt>
                <c:pt idx="1">
                  <c:v>CPMK 02</c:v>
                </c:pt>
                <c:pt idx="2">
                  <c:v>CPMK 03</c:v>
                </c:pt>
                <c:pt idx="3">
                  <c:v>CPMK 04</c:v>
                </c:pt>
                <c:pt idx="4">
                  <c:v>CPMK 05</c:v>
                </c:pt>
                <c:pt idx="5">
                  <c:v>CPMK 06</c:v>
                </c:pt>
              </c:strCache>
            </c:strRef>
          </c:cat>
          <c:val>
            <c:numRef>
              <c:f>Grades!$K$23:$P$23</c:f>
              <c:numCache>
                <c:formatCode>0.00</c:formatCode>
                <c:ptCount val="6"/>
                <c:pt idx="0">
                  <c:v>100</c:v>
                </c:pt>
                <c:pt idx="1">
                  <c:v>98.68</c:v>
                </c:pt>
                <c:pt idx="2">
                  <c:v>97</c:v>
                </c:pt>
                <c:pt idx="3">
                  <c:v>97</c:v>
                </c:pt>
                <c:pt idx="4">
                  <c:v>98.68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A-460A-A61E-54ECE737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739472"/>
        <c:axId val="1966734032"/>
      </c:radarChart>
      <c:catAx>
        <c:axId val="196673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4032"/>
        <c:crosses val="autoZero"/>
        <c:auto val="1"/>
        <c:lblAlgn val="ctr"/>
        <c:lblOffset val="100"/>
        <c:noMultiLvlLbl val="0"/>
      </c:catAx>
      <c:valAx>
        <c:axId val="19667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10192475940513"/>
          <c:y val="0.23463728492271799"/>
          <c:w val="0.41868525809273843"/>
          <c:h val="0.69780876348789733"/>
        </c:manualLayout>
      </c:layout>
      <c:radarChart>
        <c:radarStyle val="marker"/>
        <c:varyColors val="0"/>
        <c:ser>
          <c:idx val="0"/>
          <c:order val="0"/>
          <c:tx>
            <c:strRef>
              <c:f>Grades!$C$3</c:f>
              <c:strCache>
                <c:ptCount val="1"/>
                <c:pt idx="0">
                  <c:v>CPMK 01</c:v>
                </c:pt>
              </c:strCache>
            </c:strRef>
          </c:tx>
          <c:spPr>
            <a:ln w="50800" cap="rnd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Grades!$K$22:$P$22</c:f>
              <c:strCache>
                <c:ptCount val="6"/>
                <c:pt idx="0">
                  <c:v>CPMK 01</c:v>
                </c:pt>
                <c:pt idx="1">
                  <c:v>CPMK 02</c:v>
                </c:pt>
                <c:pt idx="2">
                  <c:v>CPMK 03</c:v>
                </c:pt>
                <c:pt idx="3">
                  <c:v>CPMK 04</c:v>
                </c:pt>
                <c:pt idx="4">
                  <c:v>CPMK 05</c:v>
                </c:pt>
                <c:pt idx="5">
                  <c:v>CPMK 06</c:v>
                </c:pt>
              </c:strCache>
            </c:strRef>
          </c:cat>
          <c:val>
            <c:numRef>
              <c:f>Grades!$C$668:$H$668</c:f>
              <c:numCache>
                <c:formatCode>0.00</c:formatCode>
                <c:ptCount val="6"/>
                <c:pt idx="0">
                  <c:v>92.147500000000008</c:v>
                </c:pt>
                <c:pt idx="1">
                  <c:v>76.350000000000009</c:v>
                </c:pt>
                <c:pt idx="2">
                  <c:v>96.622499999999988</c:v>
                </c:pt>
                <c:pt idx="3">
                  <c:v>93.45</c:v>
                </c:pt>
                <c:pt idx="4">
                  <c:v>76.350000000000009</c:v>
                </c:pt>
                <c:pt idx="5">
                  <c:v>92.147500000000008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A-4771-A875-1E5F893C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741104"/>
        <c:axId val="1966744368"/>
      </c:radarChart>
      <c:catAx>
        <c:axId val="196674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4368"/>
        <c:crosses val="autoZero"/>
        <c:auto val="1"/>
        <c:lblAlgn val="ctr"/>
        <c:lblOffset val="100"/>
        <c:noMultiLvlLbl val="0"/>
      </c:catAx>
      <c:valAx>
        <c:axId val="19667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Grades!$B$1</c:f>
              <c:strCache>
                <c:ptCount val="1"/>
                <c:pt idx="0">
                  <c:v>Analisis Real (El Hadi)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Grades!$K$22:$P$22</c:f>
              <c:strCache>
                <c:ptCount val="6"/>
                <c:pt idx="0">
                  <c:v>CPMK 01</c:v>
                </c:pt>
                <c:pt idx="1">
                  <c:v>CPMK 02</c:v>
                </c:pt>
                <c:pt idx="2">
                  <c:v>CPMK 03</c:v>
                </c:pt>
                <c:pt idx="3">
                  <c:v>CPMK 04</c:v>
                </c:pt>
                <c:pt idx="4">
                  <c:v>CPMK 05</c:v>
                </c:pt>
                <c:pt idx="5">
                  <c:v>CPMK 06</c:v>
                </c:pt>
              </c:strCache>
            </c:strRef>
          </c:cat>
          <c:val>
            <c:numRef>
              <c:f>Grades!$C$668:$H$668</c:f>
              <c:numCache>
                <c:formatCode>0.00</c:formatCode>
                <c:ptCount val="6"/>
                <c:pt idx="0">
                  <c:v>92.147500000000008</c:v>
                </c:pt>
                <c:pt idx="1">
                  <c:v>76.350000000000009</c:v>
                </c:pt>
                <c:pt idx="2">
                  <c:v>96.622499999999988</c:v>
                </c:pt>
                <c:pt idx="3">
                  <c:v>93.45</c:v>
                </c:pt>
                <c:pt idx="4">
                  <c:v>76.350000000000009</c:v>
                </c:pt>
                <c:pt idx="5">
                  <c:v>92.147500000000008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B-43E0-B4CB-730DBDAA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966736752"/>
        <c:axId val="1966732944"/>
      </c:barChart>
      <c:catAx>
        <c:axId val="19667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2944"/>
        <c:crosses val="autoZero"/>
        <c:auto val="1"/>
        <c:lblAlgn val="ctr"/>
        <c:lblOffset val="100"/>
        <c:noMultiLvlLbl val="0"/>
      </c:catAx>
      <c:valAx>
        <c:axId val="196673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17990</xdr:colOff>
      <xdr:row>5</xdr:row>
      <xdr:rowOff>142876</xdr:rowOff>
    </xdr:from>
    <xdr:to>
      <xdr:col>28</xdr:col>
      <xdr:colOff>574672</xdr:colOff>
      <xdr:row>18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</xdr:colOff>
      <xdr:row>0</xdr:row>
      <xdr:rowOff>0</xdr:rowOff>
    </xdr:from>
    <xdr:to>
      <xdr:col>20</xdr:col>
      <xdr:colOff>228601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10</xdr:col>
      <xdr:colOff>552450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</xdr:row>
      <xdr:rowOff>9525</xdr:rowOff>
    </xdr:from>
    <xdr:to>
      <xdr:col>20</xdr:col>
      <xdr:colOff>66675</xdr:colOff>
      <xdr:row>15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8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17.85546875" customWidth="1"/>
    <col min="2" max="2" width="12" bestFit="1" customWidth="1"/>
    <col min="3" max="3" width="9.42578125" customWidth="1"/>
    <col min="4" max="4" width="9.28515625" customWidth="1"/>
    <col min="5" max="5" width="9.85546875" customWidth="1"/>
    <col min="6" max="6" width="10" customWidth="1"/>
    <col min="13" max="13" width="8.7109375" bestFit="1" customWidth="1"/>
    <col min="14" max="14" width="12" bestFit="1" customWidth="1"/>
    <col min="15" max="15" width="8.7109375" bestFit="1" customWidth="1"/>
    <col min="16" max="17" width="9.7109375" customWidth="1"/>
    <col min="18" max="18" width="15.7109375" customWidth="1"/>
  </cols>
  <sheetData>
    <row r="1" spans="1:26" x14ac:dyDescent="0.25">
      <c r="A1" s="9" t="s">
        <v>1</v>
      </c>
      <c r="B1" s="24" t="s">
        <v>18</v>
      </c>
      <c r="C1" s="24"/>
      <c r="D1" s="24"/>
      <c r="E1" s="25"/>
      <c r="F1" s="25"/>
    </row>
    <row r="2" spans="1:26" ht="51" customHeight="1" x14ac:dyDescent="0.25">
      <c r="A2" s="26" t="s">
        <v>9</v>
      </c>
      <c r="B2" s="27"/>
      <c r="C2" s="12">
        <v>3</v>
      </c>
      <c r="D2" s="12">
        <v>4</v>
      </c>
      <c r="E2" s="12">
        <v>5</v>
      </c>
      <c r="F2" s="12">
        <v>6</v>
      </c>
      <c r="G2" s="22">
        <v>7</v>
      </c>
      <c r="H2" s="22">
        <v>8</v>
      </c>
      <c r="I2" s="22">
        <v>9</v>
      </c>
    </row>
    <row r="3" spans="1:26" x14ac:dyDescent="0.25">
      <c r="A3" s="10" t="s">
        <v>19</v>
      </c>
      <c r="B3" s="10" t="s">
        <v>10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11</v>
      </c>
      <c r="H3" s="8" t="s">
        <v>12</v>
      </c>
      <c r="I3" s="8" t="s">
        <v>13</v>
      </c>
      <c r="Z3" s="1"/>
    </row>
    <row r="4" spans="1:26" x14ac:dyDescent="0.25">
      <c r="A4" s="2" t="s">
        <v>14</v>
      </c>
      <c r="B4" s="13">
        <v>2025052</v>
      </c>
      <c r="C4" s="4">
        <v>100</v>
      </c>
      <c r="D4" s="4">
        <v>98.68</v>
      </c>
      <c r="E4" s="4">
        <v>97</v>
      </c>
      <c r="F4" s="4">
        <v>97</v>
      </c>
      <c r="G4" s="4">
        <v>98.68</v>
      </c>
      <c r="H4" s="4">
        <v>100</v>
      </c>
      <c r="I4" s="4">
        <v>97</v>
      </c>
      <c r="Z4" s="7"/>
    </row>
    <row r="5" spans="1:26" x14ac:dyDescent="0.25">
      <c r="A5" s="2" t="s">
        <v>15</v>
      </c>
      <c r="B5" s="13">
        <v>2025053</v>
      </c>
      <c r="C5" s="4">
        <v>68.67</v>
      </c>
      <c r="D5" s="4">
        <v>67.790000000000006</v>
      </c>
      <c r="E5" s="4">
        <v>96.58</v>
      </c>
      <c r="F5" s="4">
        <v>93.2</v>
      </c>
      <c r="G5" s="4">
        <v>67.790000000000006</v>
      </c>
      <c r="H5" s="4">
        <v>68.67</v>
      </c>
      <c r="I5" s="4">
        <v>96.58</v>
      </c>
      <c r="Z5" s="7"/>
    </row>
    <row r="6" spans="1:26" x14ac:dyDescent="0.25">
      <c r="A6" s="6" t="s">
        <v>16</v>
      </c>
      <c r="B6" s="13">
        <v>2025054</v>
      </c>
      <c r="C6" s="4">
        <v>100</v>
      </c>
      <c r="D6" s="4">
        <v>71.25</v>
      </c>
      <c r="E6" s="4">
        <v>96.83</v>
      </c>
      <c r="F6" s="4">
        <v>98.15</v>
      </c>
      <c r="G6" s="4">
        <v>71.25</v>
      </c>
      <c r="H6" s="4">
        <v>100</v>
      </c>
      <c r="I6" s="4">
        <v>96.83</v>
      </c>
      <c r="Z6" s="7"/>
    </row>
    <row r="7" spans="1:26" x14ac:dyDescent="0.25">
      <c r="A7" s="2" t="s">
        <v>17</v>
      </c>
      <c r="B7" s="13">
        <v>2025055</v>
      </c>
      <c r="C7" s="4">
        <v>99.92</v>
      </c>
      <c r="D7" s="4">
        <v>67.680000000000007</v>
      </c>
      <c r="E7" s="4">
        <v>96.08</v>
      </c>
      <c r="F7" s="4">
        <v>85.45</v>
      </c>
      <c r="G7" s="4">
        <v>67.680000000000007</v>
      </c>
      <c r="H7" s="4">
        <v>99.92</v>
      </c>
      <c r="I7" s="4">
        <v>96.08</v>
      </c>
      <c r="Z7" s="7"/>
    </row>
    <row r="8" spans="1:26" x14ac:dyDescent="0.25">
      <c r="A8" s="5"/>
      <c r="B8" s="3"/>
      <c r="C8" s="3"/>
      <c r="D8" s="3"/>
      <c r="E8" s="3"/>
      <c r="F8" s="3"/>
      <c r="G8" s="3"/>
      <c r="H8" s="3"/>
      <c r="I8" s="3"/>
      <c r="Z8" s="7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Z9" s="7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Z10" s="7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Z11" s="7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Z12" s="7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Z13" s="7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Z14" s="7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Z15" s="7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Z16" s="7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Z17" s="7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Z18" s="7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Z19" s="7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17">
        <v>100</v>
      </c>
      <c r="K20">
        <v>100</v>
      </c>
      <c r="L20">
        <v>100</v>
      </c>
      <c r="Z20" s="7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18" t="s">
        <v>2</v>
      </c>
      <c r="K21" s="28" t="s">
        <v>14</v>
      </c>
      <c r="L21" s="29"/>
      <c r="M21" s="29"/>
      <c r="N21" s="29"/>
      <c r="O21" s="29"/>
      <c r="P21" s="29"/>
      <c r="Q21" s="29"/>
      <c r="R21" s="14"/>
      <c r="Z21" s="7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19" t="s">
        <v>7</v>
      </c>
      <c r="K22" s="15" t="str">
        <f>C3</f>
        <v>CPMK 01</v>
      </c>
      <c r="L22" s="15" t="str">
        <f t="shared" ref="L22:Q22" si="0">D3</f>
        <v>CPMK 02</v>
      </c>
      <c r="M22" s="15" t="str">
        <f t="shared" si="0"/>
        <v>CPMK 03</v>
      </c>
      <c r="N22" s="15" t="str">
        <f t="shared" si="0"/>
        <v>CPMK 04</v>
      </c>
      <c r="O22" s="15" t="str">
        <f t="shared" si="0"/>
        <v>CPMK 05</v>
      </c>
      <c r="P22" s="15" t="str">
        <f t="shared" si="0"/>
        <v>CPMK 06</v>
      </c>
      <c r="Q22" s="15" t="str">
        <f t="shared" si="0"/>
        <v>CPMK 07</v>
      </c>
      <c r="R22" s="9" t="s">
        <v>10</v>
      </c>
      <c r="Z22" s="7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20" t="s">
        <v>8</v>
      </c>
      <c r="K23" s="16">
        <f>IF(K21&lt;&gt;"",VLOOKUP($K$21,$A$3:$F$667,3,0),"")</f>
        <v>100</v>
      </c>
      <c r="L23" s="11">
        <f>IF(K21&lt;&gt;"",VLOOKUP($K$21,$A$3:$F$667,4,0),"")</f>
        <v>98.68</v>
      </c>
      <c r="M23" s="11">
        <f>IF(K21&lt;&gt;"",VLOOKUP($K$21,$A$3:$F$667,5,0),"")</f>
        <v>97</v>
      </c>
      <c r="N23" s="11">
        <f>IF(K21&lt;&gt;"",VLOOKUP($K$21,$A$3:$F$667,6,0),"")</f>
        <v>97</v>
      </c>
      <c r="O23" s="11">
        <f>IF(K21&lt;&gt;"",VLOOKUP($K$21,$A$3:$G$667,7,0),"")</f>
        <v>98.68</v>
      </c>
      <c r="P23" s="11">
        <f>IF(K21&lt;&gt;"",VLOOKUP($K$21,$A$3:$H$667,8,0),"")</f>
        <v>100</v>
      </c>
      <c r="Q23" s="11">
        <f>IF(K21&lt;&gt;"",VLOOKUP($K$21,$A$3:$I$667,9,0),"")</f>
        <v>97</v>
      </c>
      <c r="R23" s="23">
        <f>IF(K21&lt;&gt;"",VLOOKUP($K$21,$A$3:$F$667,2,0),"")</f>
        <v>2025052</v>
      </c>
      <c r="Z23" s="7"/>
    </row>
    <row r="24" spans="1:26" x14ac:dyDescent="0.25">
      <c r="A24" s="3"/>
      <c r="B24" s="3"/>
      <c r="C24" s="3"/>
      <c r="D24" s="3"/>
      <c r="E24" s="3"/>
      <c r="F24" s="3"/>
      <c r="G24" s="5"/>
      <c r="H24" s="3"/>
      <c r="I24" s="3"/>
      <c r="Z24" s="7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Z25" s="7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Z26" s="7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Z27" s="7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Z28" s="7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Z29" s="7"/>
    </row>
    <row r="30" spans="1:26" x14ac:dyDescent="0.25">
      <c r="A30" s="3"/>
      <c r="B30" s="3"/>
      <c r="C30" s="3"/>
      <c r="D30" s="3"/>
      <c r="E30" s="3"/>
      <c r="F30" s="3"/>
      <c r="G30" s="3"/>
      <c r="H30" s="3"/>
      <c r="I30" s="3"/>
      <c r="Z30" s="7"/>
    </row>
    <row r="31" spans="1:26" x14ac:dyDescent="0.25">
      <c r="A31" s="3"/>
      <c r="B31" s="3"/>
      <c r="C31" s="3"/>
      <c r="D31" s="3"/>
      <c r="E31" s="3"/>
      <c r="F31" s="3"/>
      <c r="G31" s="3"/>
      <c r="H31" s="3"/>
      <c r="I31" s="3"/>
      <c r="Z31" s="7"/>
    </row>
    <row r="32" spans="1:26" x14ac:dyDescent="0.25">
      <c r="A32" s="3"/>
      <c r="B32" s="3"/>
      <c r="C32" s="3"/>
      <c r="D32" s="3"/>
      <c r="E32" s="3"/>
      <c r="F32" s="3"/>
      <c r="G32" s="3"/>
      <c r="H32" s="3"/>
      <c r="I32" s="3"/>
      <c r="Z32" s="7"/>
    </row>
    <row r="33" spans="1:26" x14ac:dyDescent="0.25">
      <c r="A33" s="3"/>
      <c r="B33" s="3"/>
      <c r="C33" s="3"/>
      <c r="D33" s="3"/>
      <c r="E33" s="3"/>
      <c r="F33" s="3"/>
      <c r="G33" s="3"/>
      <c r="H33" s="3"/>
      <c r="I33" s="3"/>
      <c r="Z33" s="7"/>
    </row>
    <row r="34" spans="1:26" x14ac:dyDescent="0.25">
      <c r="A34" s="3"/>
      <c r="B34" s="3"/>
      <c r="C34" s="3"/>
      <c r="D34" s="3"/>
      <c r="E34" s="3"/>
      <c r="F34" s="3"/>
      <c r="G34" s="3"/>
      <c r="H34" s="3"/>
      <c r="I34" s="3"/>
      <c r="Z34" s="7"/>
    </row>
    <row r="35" spans="1:26" x14ac:dyDescent="0.25">
      <c r="A35" s="3"/>
      <c r="B35" s="3"/>
      <c r="C35" s="3"/>
      <c r="D35" s="3"/>
      <c r="E35" s="3"/>
      <c r="F35" s="3"/>
      <c r="G35" s="3"/>
      <c r="H35" s="3"/>
      <c r="I35" s="3"/>
      <c r="Z35" s="7"/>
    </row>
    <row r="36" spans="1:26" x14ac:dyDescent="0.25">
      <c r="A36" s="3"/>
      <c r="B36" s="3"/>
      <c r="C36" s="3"/>
      <c r="D36" s="3"/>
      <c r="E36" s="3"/>
      <c r="F36" s="3"/>
      <c r="G36" s="3"/>
      <c r="H36" s="3"/>
      <c r="I36" s="3"/>
      <c r="Z36" s="7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Z37" s="7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Z38" s="7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Z39" s="7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Z40" s="7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Z41" s="7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Z42" s="7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Z43" s="7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Z44" s="7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Z45" s="7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Z46" s="7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Z47" s="7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Z48" s="7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Z49" s="7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Z50" s="7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Z51" s="7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Z52" s="7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Z53" s="7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Z54" s="7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Z55" s="7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Z56" s="7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Z57" s="7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Z58" s="7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Z59" s="7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Z60" s="7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Z61" s="7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Z62" s="7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Z63" s="7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Z64" s="7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Z65" s="7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Z66" s="7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Z67" s="7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Z68" s="7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Z69" s="7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Z70" s="7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Z71" s="7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Z72" s="7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Z73" s="7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Z74" s="7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Z75" s="7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Z76" s="7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Z77" s="7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Z78" s="7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Z79" s="7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Z80" s="7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Z81" s="7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Z82" s="7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Z83" s="7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Z84" s="7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Z85" s="7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Z86" s="7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Z87" s="7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Z88" s="7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Z89" s="7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Z90" s="7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Z91" s="7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Z92" s="7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Z93" s="7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Z94" s="7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Z95" s="7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Z96" s="7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Z97" s="7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Z98" s="7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Z99" s="7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Z100" s="7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Z101" s="7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Z102" s="7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Z103" s="7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Z104" s="7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Z105" s="7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Z106" s="7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Z107" s="7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Z108" s="7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Z109" s="7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Z110" s="7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Z111" s="7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Z112" s="7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Z113" s="7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Z114" s="7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Z115" s="7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Z116" s="7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Z117" s="7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Z118" s="7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Z119" s="7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Z120" s="7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Z121" s="7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Z122" s="7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Z123" s="7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Z124" s="7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Z125" s="7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Z126" s="7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Z127" s="7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Z128" s="7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Z129" s="7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Z130" s="7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Z131" s="7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Z132" s="7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Z133" s="7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Z134" s="7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Z135" s="7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Z136" s="7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Z137" s="7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Z138" s="7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Z139" s="7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Z140" s="7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Z141" s="7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Z142" s="7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Z143" s="7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Z144" s="7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Z145" s="7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Z146" s="7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Z147" s="7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Z148" s="7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Z149" s="7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Z150" s="7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Z151" s="7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Z152" s="7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Z153" s="7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Z154" s="7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Z155" s="7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Z156" s="7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Z157" s="7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Z158" s="7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Z159" s="7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Z160" s="7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Z161" s="7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Z162" s="7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Z163" s="7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Z164" s="7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Z165" s="7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Z166" s="7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Z167" s="7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Z168" s="7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Z169" s="7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Z170" s="7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Z171" s="7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Z172" s="7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Z173" s="7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Z174" s="7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Z175" s="7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Z176" s="7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Z177" s="7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Z178" s="7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Z179" s="7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Z180" s="7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Z181" s="7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Z182" s="7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Z183" s="7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Z184" s="7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Z185" s="7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Z186" s="7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Z187" s="7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Z188" s="7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Z189" s="7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Z190" s="7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Z191" s="7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Z192" s="7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Z193" s="7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Z194" s="7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Z195" s="7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Z196" s="7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Z197" s="7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Z198" s="7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Z199" s="7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Z200" s="7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Z201" s="7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Z202" s="7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Z203" s="7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Z204" s="7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Z205" s="7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Z206" s="7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Z207" s="7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Z208" s="7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Z209" s="7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Z210" s="7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Z211" s="7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Z212" s="7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Z213" s="7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Z214" s="7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Z215" s="7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Z216" s="7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Z217" s="7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Z218" s="7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Z219" s="7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Z220" s="7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Z221" s="7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Z222" s="7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Z223" s="7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Z224" s="7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Z225" s="7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Z226" s="7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Z227" s="7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Z228" s="7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Z229" s="7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Z230" s="7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Z231" s="7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Z232" s="7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Z233" s="7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Z234" s="7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Z235" s="7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Z236" s="7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Z237" s="7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Z238" s="7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Z239" s="7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Z240" s="7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Z241" s="7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Z242" s="7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Z243" s="7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Z244" s="7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Z245" s="7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Z246" s="7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Z247" s="7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Z248" s="7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Z249" s="7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Z250" s="7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Z251" s="7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Z252" s="7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Z253" s="7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Z254" s="7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Z255" s="7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Z256" s="7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Z257" s="7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Z258" s="7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Z259" s="7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Z260" s="7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Z261" s="7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Z262" s="7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Z263" s="7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Z264" s="7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Z265" s="7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Z266" s="7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Z267" s="7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Z268" s="7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Z269" s="7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Z270" s="7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Z271" s="7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Z272" s="7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Z273" s="7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Z274" s="7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Z275" s="7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Z276" s="7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Z277" s="7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Z278" s="7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Z279" s="7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Z280" s="7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Z281" s="7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Z282" s="7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Z283" s="7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Z284" s="7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Z285" s="7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Z286" s="7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Z287" s="7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Z288" s="7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Z289" s="7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Z290" s="7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Z291" s="7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Z292" s="7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Z293" s="7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Z294" s="7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Z295" s="7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Z296" s="7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Z297" s="7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Z298" s="7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Z299" s="7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Z300" s="7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Z301" s="7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Z302" s="7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Z303" s="7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Z304" s="7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Z305" s="7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Z306" s="7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Z307" s="7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Z308" s="7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Z309" s="7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Z310" s="7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Z311" s="7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Z312" s="7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Z313" s="7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Z314" s="7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Z315" s="7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Z316" s="7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Z317" s="7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Z318" s="7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Z319" s="7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Z320" s="7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Z321" s="7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Z322" s="7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Z323" s="7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Z324" s="7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Z325" s="7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Z326" s="7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Z327" s="7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Z328" s="7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Z329" s="7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Z330" s="7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Z331" s="7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Z332" s="7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Z333" s="7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Z334" s="7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Z335" s="7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Z336" s="7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Z337" s="7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Z338" s="7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Z339" s="7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Z340" s="7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Z341" s="7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Z342" s="7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Z343" s="7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Z344" s="7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Z345" s="7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Z346" s="7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Z347" s="7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Z348" s="7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Z349" s="7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Z350" s="7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Z351" s="7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Z352" s="7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Z353" s="7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Z354" s="7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Z355" s="7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Z356" s="7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Z357" s="7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Z358" s="7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Z359" s="7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Z360" s="7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Z361" s="7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Z362" s="7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Z363" s="7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Z364" s="7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Z365" s="7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Z366" s="7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Z367" s="7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Z368" s="7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Z369" s="7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Z370" s="7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Z371" s="7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Z372" s="7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Z373" s="7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Z374" s="7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Z375" s="7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Z376" s="7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Z377" s="7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Z378" s="7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Z379" s="7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Z380" s="7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Z381" s="7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Z382" s="7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Z383" s="7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Z384" s="7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Z385" s="7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Z386" s="7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Z387" s="7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Z388" s="7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Z389" s="7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Z390" s="7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Z391" s="7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Z392" s="7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Z393" s="7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Z394" s="7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Z395" s="7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Z396" s="7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Z397" s="7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Z398" s="7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Z399" s="7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Z400" s="7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Z401" s="7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Z402" s="7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Z403" s="7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Z404" s="7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Z405" s="7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Z406" s="7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Z407" s="7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Z408" s="7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Z409" s="7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Z410" s="7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Z411" s="7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Z412" s="7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Z413" s="7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Z414" s="7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Z415" s="7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Z416" s="7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Z417" s="7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Z418" s="7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Z419" s="7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Z420" s="7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Z421" s="7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Z422" s="7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Z423" s="7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Z424" s="7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Z425" s="7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Z426" s="7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Z427" s="7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Z428" s="7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Z429" s="7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Z430" s="7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Z431" s="7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Z432" s="7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Z433" s="7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Z434" s="7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Z435" s="7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Z436" s="7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Z437" s="7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Z438" s="7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Z439" s="7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Z440" s="7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Z441" s="7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Z442" s="7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Z443" s="7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Z444" s="7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Z445" s="7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Z446" s="7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Z447" s="7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Z448" s="7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Z449" s="7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Z450" s="7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Z451" s="7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Z452" s="7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Z453" s="7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Z454" s="7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Z455" s="7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Z456" s="7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Z457" s="7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Z458" s="7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Z459" s="7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Z460" s="7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Z461" s="7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Z462" s="7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Z463" s="7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Z464" s="7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Z465" s="7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Z466" s="7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Z467" s="7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Z468" s="7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Z469" s="7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Z470" s="7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Z471" s="7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Z472" s="7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Z473" s="7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Z474" s="7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Z475" s="7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Z476" s="7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Z477" s="7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Z478" s="7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Z479" s="7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Z480" s="7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Z481" s="7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Z482" s="7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Z483" s="7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Z484" s="7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Z485" s="7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Z486" s="7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Z487" s="7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Z488" s="7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Z489" s="7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Z490" s="7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Z491" s="7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Z492" s="7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Z493" s="7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Z494" s="7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Z495" s="7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Z496" s="7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Z497" s="7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Z498" s="7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Z499" s="7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Z500" s="7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Z501" s="7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Z502" s="7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Z503" s="7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Z504" s="7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Z505" s="7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Z506" s="7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Z507" s="7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Z508" s="7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Z509" s="7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Z510" s="7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Z511" s="7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Z512" s="7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Z513" s="7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Z514" s="7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Z515" s="7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Z516" s="7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Z517" s="7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Z518" s="7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Z519" s="7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Z520" s="7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Z521" s="7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Z522" s="7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Z523" s="7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Z524" s="7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Z525" s="7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Z526" s="7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Z527" s="7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Z528" s="7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Z529" s="7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Z530" s="7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Z531" s="7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Z532" s="7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Z533" s="7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Z534" s="7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Z535" s="7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Z536" s="7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Z537" s="7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Z538" s="7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Z539" s="7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Z540" s="7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Z541" s="7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Z542" s="7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Z543" s="7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Z544" s="7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Z545" s="7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Z546" s="7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Z547" s="7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Z548" s="7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Z549" s="7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Z550" s="7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Z551" s="7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Z552" s="7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Z553" s="7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Z554" s="7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Z555" s="7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Z556" s="7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Z557" s="7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Z558" s="7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Z559" s="7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Z560" s="7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Z561" s="7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Z562" s="7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Z563" s="7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Z564" s="7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Z565" s="7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Z566" s="7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Z567" s="7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Z568" s="7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Z569" s="7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Z570" s="7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Z571" s="7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Z572" s="7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Z573" s="7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Z574" s="7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Z575" s="7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Z576" s="7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Z577" s="7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Z578" s="7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Z579" s="7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Z580" s="7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Z581" s="7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Z582" s="7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Z583" s="7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Z584" s="7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Z585" s="7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Z586" s="7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Z587" s="7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Z588" s="7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Z589" s="7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Z590" s="7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Z591" s="7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Z592" s="7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Z593" s="7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Z594" s="7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Z595" s="7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Z596" s="7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Z597" s="7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Z598" s="7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Z599" s="7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Z600" s="7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Z601" s="7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Z602" s="7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Z603" s="7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Z604" s="7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Z605" s="7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Z606" s="7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Z607" s="7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Z608" s="7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Z609" s="7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Z610" s="7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Z611" s="7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Z612" s="7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Z613" s="7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Z614" s="7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Z615" s="7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Z616" s="7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Z617" s="7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Z618" s="7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Z619" s="7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Z620" s="7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Z621" s="7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Z622" s="7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Z623" s="7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Z624" s="7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Z625" s="7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Z626" s="7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Z627" s="7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Z628" s="7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Z629" s="7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Z630" s="7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Z631" s="7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Z632" s="7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Z633" s="7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Z634" s="7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Z635" s="7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Z636" s="7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Z637" s="7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Z638" s="7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Z639" s="7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Z640" s="7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Z641" s="7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Z642" s="7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Z643" s="7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Z644" s="7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Z645" s="7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Z646" s="7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Z647" s="7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Z648" s="7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Z649" s="7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Z650" s="7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Z651" s="7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Z652" s="7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Z653" s="7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Z654" s="7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Z655" s="7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Z656" s="7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Z657" s="7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Z658" s="7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Z659" s="7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Z660" s="7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Z661" s="7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Z662" s="7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Z663" s="7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Z664" s="7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Z665" s="7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Z666" s="7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Z667" s="7"/>
    </row>
    <row r="668" spans="1:26" x14ac:dyDescent="0.25">
      <c r="A668" s="3"/>
      <c r="B668" s="21" t="s">
        <v>0</v>
      </c>
      <c r="C668" s="4">
        <f t="shared" ref="C668:I668" si="1">AVERAGE(C4:C667)</f>
        <v>92.147500000000008</v>
      </c>
      <c r="D668" s="4">
        <f t="shared" si="1"/>
        <v>76.350000000000009</v>
      </c>
      <c r="E668" s="4">
        <f t="shared" si="1"/>
        <v>96.622499999999988</v>
      </c>
      <c r="F668" s="4">
        <f t="shared" si="1"/>
        <v>93.45</v>
      </c>
      <c r="G668" s="4">
        <f t="shared" si="1"/>
        <v>76.350000000000009</v>
      </c>
      <c r="H668" s="4">
        <f t="shared" si="1"/>
        <v>92.147500000000008</v>
      </c>
      <c r="I668" s="4">
        <f t="shared" si="1"/>
        <v>96.622499999999988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A2:B2"/>
    <mergeCell ref="K21:Q21"/>
  </mergeCells>
  <conditionalFormatting sqref="J20:J23 H667 A4:H666">
    <cfRule type="cellIs" dxfId="2" priority="9" operator="lessThan">
      <formula>50</formula>
    </cfRule>
  </conditionalFormatting>
  <conditionalFormatting sqref="A4:I667">
    <cfRule type="cellIs" dxfId="1" priority="1" operator="lessThan">
      <formula>50</formula>
    </cfRule>
  </conditionalFormatting>
  <conditionalFormatting sqref="G4:I7">
    <cfRule type="cellIs" dxfId="0" priority="2" operator="lessThan">
      <formula>50</formula>
    </cfRule>
  </conditionalFormatting>
  <dataValidations count="1">
    <dataValidation type="list" allowBlank="1" showInputMessage="1" showErrorMessage="1" sqref="K21" xr:uid="{00000000-0002-0000-0000-000000000000}">
      <formula1>$A$4:$A$668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>
      <selection activeCell="A2" sqref="A2"/>
    </sheetView>
  </sheetViews>
  <sheetFormatPr defaultRowHeight="15" x14ac:dyDescent="0.25"/>
  <sheetData>
    <row r="1" spans="1:11" ht="24.75" x14ac:dyDescent="0.5">
      <c r="A1" s="30" t="str">
        <f>"Mata kuliah : " &amp; Grades!B1</f>
        <v>Mata kuliah : Analisis Real (El Hadi)</v>
      </c>
      <c r="B1" s="30"/>
      <c r="C1" s="30"/>
      <c r="D1" s="30"/>
      <c r="E1" s="30"/>
      <c r="F1" s="30"/>
      <c r="G1" s="30"/>
      <c r="H1" s="30"/>
      <c r="I1" s="30"/>
      <c r="J1" s="30"/>
      <c r="K1" s="30"/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Mata kuliah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SyaiHa</cp:lastModifiedBy>
  <dcterms:created xsi:type="dcterms:W3CDTF">2023-07-18T05:46:56Z</dcterms:created>
  <dcterms:modified xsi:type="dcterms:W3CDTF">2025-10-21T05:47:12Z</dcterms:modified>
  <cp:category/>
</cp:coreProperties>
</file>